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本科生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<sst xmlns="http://schemas.openxmlformats.org/spreadsheetml/2006/main" count="32" uniqueCount="28">
  <si>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院（系）</t>
  </si>
  <si>
    <t>参评人数</t>
  </si>
  <si>
    <t>班级数</t>
  </si>
  <si>
    <t>一等优
秀学生</t>
  </si>
  <si>
    <t>二等优
秀学生</t>
  </si>
  <si>
    <t>一等优秀学生干部</t>
  </si>
  <si>
    <t>二等优秀学生干部</t>
  </si>
  <si>
    <t>三等奖</t>
  </si>
  <si>
    <t>社会活
动单项奖</t>
  </si>
  <si>
    <t>文体单项奖</t>
  </si>
  <si>
    <t>先进班集体</t>
  </si>
  <si>
    <t>建筑学院</t>
  </si>
  <si>
    <t>土木学院</t>
  </si>
  <si>
    <t>环境学院</t>
  </si>
  <si>
    <t>管理学院</t>
  </si>
  <si>
    <t>冶金学院</t>
  </si>
  <si>
    <t>信控学院</t>
  </si>
  <si>
    <t>机电学院</t>
  </si>
  <si>
    <t>材料学院</t>
  </si>
  <si>
    <t>理 学 院</t>
  </si>
  <si>
    <t>艺术学院</t>
  </si>
  <si>
    <t>文学院</t>
  </si>
  <si>
    <t>体 育 系</t>
  </si>
  <si>
    <t>合计</t>
  </si>
  <si>
    <t>2013–2014学年本科生评优指标分配表</t>
  </si>
  <si>
    <t>文明宿舍</t>
  </si>
  <si>
    <t>校团委</t>
  </si>
  <si>
    <t>/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</si>
</sst>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_);[Red]\(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sz val="18"/>
      <name val="黑体"/>
      <family val="3"/>
    </font>
    <font>
      <sz val="18"/>
      <color indexed="10"/>
      <name val="黑体"/>
      <family val="3"/>
    </font>
    <font>
      <b/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34" borderId="5" applyNumberFormat="0" applyAlignment="0" applyProtection="0"/>
    <xf numFmtId="0" fontId="14" fillId="35" borderId="6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9" borderId="0" applyNumberFormat="0" applyBorder="0" applyAlignment="0" applyProtection="0"/>
    <xf numFmtId="0" fontId="15" fillId="40" borderId="0" applyNumberFormat="0" applyBorder="0" applyAlignment="0" applyProtection="0"/>
    <xf numFmtId="0" fontId="8" fillId="34" borderId="8" applyNumberFormat="0" applyAlignment="0" applyProtection="0"/>
    <xf numFmtId="0" fontId="5" fillId="7" borderId="5" applyNumberFormat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0" fillId="47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 wrapText="1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8" fontId="18" fillId="0" borderId="0" xfId="0" applyNumberFormat="1" applyFon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8" fontId="0" fillId="48" borderId="11" xfId="0" applyNumberFormat="1" applyFont="1" applyFill="1" applyBorder="1" applyAlignment="1">
      <alignment horizontal="center" vertical="center"/>
    </xf>
    <xf numFmtId="0" fontId="0" fillId="48" borderId="11" xfId="0" applyFill="1" applyBorder="1" applyAlignment="1">
      <alignment horizontal="center" vertical="center"/>
    </xf>
    <xf numFmtId="178" fontId="0" fillId="48" borderId="11" xfId="0" applyNumberFormat="1" applyFont="1" applyFill="1" applyBorder="1" applyAlignment="1">
      <alignment horizontal="center" vertical="center"/>
    </xf>
    <xf numFmtId="178" fontId="0" fillId="48" borderId="0" xfId="0" applyNumberFormat="1" applyFill="1" applyAlignment="1">
      <alignment vertical="center"/>
    </xf>
    <xf numFmtId="0" fontId="0" fillId="48" borderId="11" xfId="0" applyFont="1" applyFill="1" applyBorder="1" applyAlignment="1">
      <alignment horizontal="center" vertical="center"/>
    </xf>
    <xf numFmtId="178" fontId="0" fillId="48" borderId="11" xfId="0" applyNumberFormat="1" applyFont="1" applyFill="1" applyBorder="1" applyAlignment="1">
      <alignment horizontal="center" vertical="center"/>
    </xf>
    <xf numFmtId="178" fontId="0" fillId="48" borderId="10" xfId="0" applyNumberFormat="1" applyFont="1" applyFill="1" applyBorder="1" applyAlignment="1">
      <alignment horizontal="center" vertical="center"/>
    </xf>
    <xf numFmtId="178" fontId="21" fillId="0" borderId="11" xfId="0" applyNumberFormat="1" applyFont="1" applyBorder="1" applyAlignment="1">
      <alignment horizontal="center" vertical="center" wrapText="1"/>
    </xf>
    <xf numFmtId="178" fontId="21" fillId="0" borderId="12" xfId="0" applyNumberFormat="1" applyFont="1" applyBorder="1" applyAlignment="1">
      <alignment horizontal="center" vertical="center" wrapText="1"/>
    </xf>
    <xf numFmtId="178" fontId="21" fillId="0" borderId="11" xfId="0" applyNumberFormat="1" applyFont="1" applyFill="1" applyBorder="1" applyAlignment="1">
      <alignment horizontal="center" vertical="center" wrapText="1"/>
    </xf>
    <xf numFmtId="178" fontId="21" fillId="0" borderId="12" xfId="0" applyNumberFormat="1" applyFont="1" applyFill="1" applyBorder="1" applyAlignment="1">
      <alignment horizontal="center" vertical="center" wrapText="1"/>
    </xf>
    <xf numFmtId="178" fontId="19" fillId="0" borderId="13" xfId="0" applyNumberFormat="1" applyFont="1" applyBorder="1" applyAlignment="1">
      <alignment horizontal="center" vertical="center"/>
    </xf>
    <xf numFmtId="178" fontId="19" fillId="0" borderId="13" xfId="0" applyNumberFormat="1" applyFont="1" applyBorder="1" applyAlignment="1">
      <alignment horizontal="center" vertical="center"/>
    </xf>
    <xf numFmtId="178" fontId="20" fillId="0" borderId="13" xfId="0" applyNumberFormat="1" applyFont="1" applyBorder="1" applyAlignment="1">
      <alignment horizontal="center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9" sqref="P9"/>
    </sheetView>
  </sheetViews>
  <sheetFormatPr defaultColWidth="9.00390625" defaultRowHeight="14.25"/>
  <cols>
    <col min="1" max="1" width="12.625" style="3" customWidth="1"/>
    <col min="2" max="3" width="9.50390625" style="3" customWidth="1"/>
    <col min="4" max="4" width="10.75390625" style="5" customWidth="1"/>
    <col min="5" max="5" width="11.00390625" style="5" customWidth="1"/>
    <col min="6" max="6" width="10.625" style="5" customWidth="1"/>
    <col min="7" max="7" width="10.375" style="5" customWidth="1"/>
    <col min="8" max="8" width="10.00390625" style="6" customWidth="1"/>
    <col min="9" max="9" width="11.125" style="3" customWidth="1"/>
    <col min="10" max="10" width="12.00390625" style="3" customWidth="1"/>
    <col min="11" max="11" width="11.25390625" style="3" customWidth="1"/>
    <col min="12" max="12" width="9.875" style="3" customWidth="1"/>
    <col min="13" max="251" width="9.00390625" style="3" customWidth="1"/>
  </cols>
  <sheetData>
    <row r="1" spans="1:12" s="1" customFormat="1" ht="57" customHeight="1">
      <c r="A1" s="26" t="s">
        <v>24</v>
      </c>
      <c r="B1" s="27"/>
      <c r="C1" s="27"/>
      <c r="D1" s="28"/>
      <c r="E1" s="28"/>
      <c r="F1" s="28"/>
      <c r="G1" s="28"/>
      <c r="H1" s="27"/>
      <c r="I1" s="27"/>
      <c r="J1" s="27"/>
      <c r="K1" s="27"/>
      <c r="L1" s="27"/>
    </row>
    <row r="2" spans="1:12" s="2" customFormat="1" ht="2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4" t="s">
        <v>25</v>
      </c>
    </row>
    <row r="3" spans="1:12" s="2" customFormat="1" ht="27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5"/>
    </row>
    <row r="4" spans="1:12" s="2" customFormat="1" ht="27" customHeight="1">
      <c r="A4" s="7" t="s">
        <v>11</v>
      </c>
      <c r="B4" s="8">
        <v>1119</v>
      </c>
      <c r="C4" s="8">
        <v>38</v>
      </c>
      <c r="D4" s="8">
        <v>38</v>
      </c>
      <c r="E4" s="13">
        <f aca="true" t="shared" si="0" ref="E4:E15">C4*2</f>
        <v>76</v>
      </c>
      <c r="F4" s="13">
        <f aca="true" t="shared" si="1" ref="F4:F15">C4/2+1</f>
        <v>20</v>
      </c>
      <c r="G4" s="13">
        <f aca="true" t="shared" si="2" ref="G4:G15">C4+1</f>
        <v>39</v>
      </c>
      <c r="H4" s="13">
        <f aca="true" t="shared" si="3" ref="H4:H15">B4*0.14</f>
        <v>156.66000000000003</v>
      </c>
      <c r="I4" s="13">
        <f aca="true" t="shared" si="4" ref="I4:I15">B4*0.03</f>
        <v>33.57</v>
      </c>
      <c r="J4" s="13">
        <f aca="true" t="shared" si="5" ref="J4:J15">B4*0.03</f>
        <v>33.57</v>
      </c>
      <c r="K4" s="13">
        <f aca="true" t="shared" si="6" ref="K4:K15">C4*0.25</f>
        <v>9.5</v>
      </c>
      <c r="L4" s="13">
        <f aca="true" t="shared" si="7" ref="L4:L15">(B4/6)*0.05</f>
        <v>9.325000000000001</v>
      </c>
    </row>
    <row r="5" spans="1:12" s="3" customFormat="1" ht="30" customHeight="1">
      <c r="A5" s="7" t="s">
        <v>12</v>
      </c>
      <c r="B5" s="8">
        <v>1568</v>
      </c>
      <c r="C5" s="8">
        <v>48</v>
      </c>
      <c r="D5" s="8">
        <v>48</v>
      </c>
      <c r="E5" s="13">
        <f t="shared" si="0"/>
        <v>96</v>
      </c>
      <c r="F5" s="13">
        <f t="shared" si="1"/>
        <v>25</v>
      </c>
      <c r="G5" s="13">
        <f t="shared" si="2"/>
        <v>49</v>
      </c>
      <c r="H5" s="13">
        <f t="shared" si="3"/>
        <v>219.52</v>
      </c>
      <c r="I5" s="13">
        <f t="shared" si="4"/>
        <v>47.04</v>
      </c>
      <c r="J5" s="13">
        <f t="shared" si="5"/>
        <v>47.04</v>
      </c>
      <c r="K5" s="13">
        <f t="shared" si="6"/>
        <v>12</v>
      </c>
      <c r="L5" s="13">
        <f t="shared" si="7"/>
        <v>13.066666666666666</v>
      </c>
    </row>
    <row r="6" spans="1:12" s="3" customFormat="1" ht="30" customHeight="1">
      <c r="A6" s="7" t="s">
        <v>13</v>
      </c>
      <c r="B6" s="8">
        <v>1358</v>
      </c>
      <c r="C6" s="8">
        <v>45</v>
      </c>
      <c r="D6" s="8">
        <v>45</v>
      </c>
      <c r="E6" s="13">
        <f t="shared" si="0"/>
        <v>90</v>
      </c>
      <c r="F6" s="13">
        <f t="shared" si="1"/>
        <v>23.5</v>
      </c>
      <c r="G6" s="13">
        <f t="shared" si="2"/>
        <v>46</v>
      </c>
      <c r="H6" s="13">
        <f t="shared" si="3"/>
        <v>190.12</v>
      </c>
      <c r="I6" s="13">
        <f t="shared" si="4"/>
        <v>40.74</v>
      </c>
      <c r="J6" s="13">
        <f t="shared" si="5"/>
        <v>40.74</v>
      </c>
      <c r="K6" s="13">
        <f t="shared" si="6"/>
        <v>11.25</v>
      </c>
      <c r="L6" s="13">
        <f t="shared" si="7"/>
        <v>11.316666666666668</v>
      </c>
    </row>
    <row r="7" spans="1:12" s="3" customFormat="1" ht="30" customHeight="1">
      <c r="A7" s="7" t="s">
        <v>14</v>
      </c>
      <c r="B7" s="8">
        <v>1475</v>
      </c>
      <c r="C7" s="8">
        <v>49</v>
      </c>
      <c r="D7" s="8">
        <v>49</v>
      </c>
      <c r="E7" s="13">
        <f t="shared" si="0"/>
        <v>98</v>
      </c>
      <c r="F7" s="13">
        <f t="shared" si="1"/>
        <v>25.5</v>
      </c>
      <c r="G7" s="13">
        <f t="shared" si="2"/>
        <v>50</v>
      </c>
      <c r="H7" s="13">
        <f t="shared" si="3"/>
        <v>206.50000000000003</v>
      </c>
      <c r="I7" s="13">
        <f t="shared" si="4"/>
        <v>44.25</v>
      </c>
      <c r="J7" s="13">
        <f t="shared" si="5"/>
        <v>44.25</v>
      </c>
      <c r="K7" s="13">
        <f t="shared" si="6"/>
        <v>12.25</v>
      </c>
      <c r="L7" s="13">
        <f t="shared" si="7"/>
        <v>12.291666666666668</v>
      </c>
    </row>
    <row r="8" spans="1:12" s="3" customFormat="1" ht="30" customHeight="1">
      <c r="A8" s="7" t="s">
        <v>15</v>
      </c>
      <c r="B8" s="8">
        <v>1399</v>
      </c>
      <c r="C8" s="8">
        <v>49</v>
      </c>
      <c r="D8" s="8">
        <v>49</v>
      </c>
      <c r="E8" s="13">
        <f t="shared" si="0"/>
        <v>98</v>
      </c>
      <c r="F8" s="13">
        <f t="shared" si="1"/>
        <v>25.5</v>
      </c>
      <c r="G8" s="13">
        <f t="shared" si="2"/>
        <v>50</v>
      </c>
      <c r="H8" s="13">
        <f t="shared" si="3"/>
        <v>195.86</v>
      </c>
      <c r="I8" s="13">
        <f t="shared" si="4"/>
        <v>41.97</v>
      </c>
      <c r="J8" s="13">
        <f t="shared" si="5"/>
        <v>41.97</v>
      </c>
      <c r="K8" s="13">
        <f t="shared" si="6"/>
        <v>12.25</v>
      </c>
      <c r="L8" s="13">
        <f t="shared" si="7"/>
        <v>11.658333333333333</v>
      </c>
    </row>
    <row r="9" spans="1:12" s="3" customFormat="1" ht="30" customHeight="1">
      <c r="A9" s="7" t="s">
        <v>16</v>
      </c>
      <c r="B9" s="8">
        <v>1322</v>
      </c>
      <c r="C9" s="8">
        <v>46</v>
      </c>
      <c r="D9" s="8">
        <v>46</v>
      </c>
      <c r="E9" s="13">
        <f t="shared" si="0"/>
        <v>92</v>
      </c>
      <c r="F9" s="13">
        <f t="shared" si="1"/>
        <v>24</v>
      </c>
      <c r="G9" s="13">
        <f t="shared" si="2"/>
        <v>47</v>
      </c>
      <c r="H9" s="13">
        <f t="shared" si="3"/>
        <v>185.08</v>
      </c>
      <c r="I9" s="13">
        <f t="shared" si="4"/>
        <v>39.66</v>
      </c>
      <c r="J9" s="13">
        <f t="shared" si="5"/>
        <v>39.66</v>
      </c>
      <c r="K9" s="13">
        <f t="shared" si="6"/>
        <v>11.5</v>
      </c>
      <c r="L9" s="13">
        <f t="shared" si="7"/>
        <v>11.016666666666667</v>
      </c>
    </row>
    <row r="10" spans="1:12" s="3" customFormat="1" ht="30" customHeight="1">
      <c r="A10" s="7" t="s">
        <v>17</v>
      </c>
      <c r="B10" s="8">
        <v>1313</v>
      </c>
      <c r="C10" s="8">
        <v>42</v>
      </c>
      <c r="D10" s="8">
        <v>42</v>
      </c>
      <c r="E10" s="13">
        <f t="shared" si="0"/>
        <v>84</v>
      </c>
      <c r="F10" s="13">
        <f t="shared" si="1"/>
        <v>22</v>
      </c>
      <c r="G10" s="13">
        <f t="shared" si="2"/>
        <v>43</v>
      </c>
      <c r="H10" s="13">
        <f t="shared" si="3"/>
        <v>183.82000000000002</v>
      </c>
      <c r="I10" s="13">
        <f t="shared" si="4"/>
        <v>39.39</v>
      </c>
      <c r="J10" s="13">
        <f t="shared" si="5"/>
        <v>39.39</v>
      </c>
      <c r="K10" s="13">
        <f t="shared" si="6"/>
        <v>10.5</v>
      </c>
      <c r="L10" s="13">
        <f t="shared" si="7"/>
        <v>10.941666666666668</v>
      </c>
    </row>
    <row r="11" spans="1:12" s="3" customFormat="1" ht="30" customHeight="1">
      <c r="A11" s="7" t="s">
        <v>18</v>
      </c>
      <c r="B11" s="8">
        <v>1380</v>
      </c>
      <c r="C11" s="8">
        <v>45</v>
      </c>
      <c r="D11" s="8">
        <v>45</v>
      </c>
      <c r="E11" s="13">
        <f t="shared" si="0"/>
        <v>90</v>
      </c>
      <c r="F11" s="13">
        <f t="shared" si="1"/>
        <v>23.5</v>
      </c>
      <c r="G11" s="13">
        <f t="shared" si="2"/>
        <v>46</v>
      </c>
      <c r="H11" s="13">
        <f t="shared" si="3"/>
        <v>193.20000000000002</v>
      </c>
      <c r="I11" s="13">
        <f t="shared" si="4"/>
        <v>41.4</v>
      </c>
      <c r="J11" s="13">
        <f t="shared" si="5"/>
        <v>41.4</v>
      </c>
      <c r="K11" s="13">
        <f t="shared" si="6"/>
        <v>11.25</v>
      </c>
      <c r="L11" s="13">
        <f t="shared" si="7"/>
        <v>11.5</v>
      </c>
    </row>
    <row r="12" spans="1:12" s="3" customFormat="1" ht="30" customHeight="1">
      <c r="A12" s="7" t="s">
        <v>19</v>
      </c>
      <c r="B12" s="8">
        <v>672</v>
      </c>
      <c r="C12" s="8">
        <v>23</v>
      </c>
      <c r="D12" s="8">
        <v>23</v>
      </c>
      <c r="E12" s="13">
        <f t="shared" si="0"/>
        <v>46</v>
      </c>
      <c r="F12" s="13">
        <f t="shared" si="1"/>
        <v>12.5</v>
      </c>
      <c r="G12" s="13">
        <f t="shared" si="2"/>
        <v>24</v>
      </c>
      <c r="H12" s="13">
        <f t="shared" si="3"/>
        <v>94.08000000000001</v>
      </c>
      <c r="I12" s="13">
        <f t="shared" si="4"/>
        <v>20.16</v>
      </c>
      <c r="J12" s="13">
        <f t="shared" si="5"/>
        <v>20.16</v>
      </c>
      <c r="K12" s="13">
        <f t="shared" si="6"/>
        <v>5.75</v>
      </c>
      <c r="L12" s="13">
        <f t="shared" si="7"/>
        <v>5.6000000000000005</v>
      </c>
    </row>
    <row r="13" spans="1:12" s="3" customFormat="1" ht="30" customHeight="1">
      <c r="A13" s="7" t="s">
        <v>20</v>
      </c>
      <c r="B13" s="8">
        <v>1285</v>
      </c>
      <c r="C13" s="8">
        <v>45</v>
      </c>
      <c r="D13" s="8">
        <v>45</v>
      </c>
      <c r="E13" s="13">
        <f t="shared" si="0"/>
        <v>90</v>
      </c>
      <c r="F13" s="13">
        <f t="shared" si="1"/>
        <v>23.5</v>
      </c>
      <c r="G13" s="13">
        <f t="shared" si="2"/>
        <v>46</v>
      </c>
      <c r="H13" s="13">
        <f t="shared" si="3"/>
        <v>179.9</v>
      </c>
      <c r="I13" s="13">
        <f t="shared" si="4"/>
        <v>38.55</v>
      </c>
      <c r="J13" s="13">
        <f t="shared" si="5"/>
        <v>38.55</v>
      </c>
      <c r="K13" s="13">
        <f t="shared" si="6"/>
        <v>11.25</v>
      </c>
      <c r="L13" s="13">
        <f t="shared" si="7"/>
        <v>10.708333333333334</v>
      </c>
    </row>
    <row r="14" spans="1:12" s="3" customFormat="1" ht="30" customHeight="1">
      <c r="A14" s="7" t="s">
        <v>21</v>
      </c>
      <c r="B14" s="8">
        <v>808</v>
      </c>
      <c r="C14" s="8">
        <v>27</v>
      </c>
      <c r="D14" s="8">
        <v>27</v>
      </c>
      <c r="E14" s="13">
        <f t="shared" si="0"/>
        <v>54</v>
      </c>
      <c r="F14" s="13">
        <f t="shared" si="1"/>
        <v>14.5</v>
      </c>
      <c r="G14" s="13">
        <f t="shared" si="2"/>
        <v>28</v>
      </c>
      <c r="H14" s="13">
        <f t="shared" si="3"/>
        <v>113.12</v>
      </c>
      <c r="I14" s="13">
        <f t="shared" si="4"/>
        <v>24.24</v>
      </c>
      <c r="J14" s="13">
        <f t="shared" si="5"/>
        <v>24.24</v>
      </c>
      <c r="K14" s="13">
        <f t="shared" si="6"/>
        <v>6.75</v>
      </c>
      <c r="L14" s="13">
        <f t="shared" si="7"/>
        <v>6.733333333333333</v>
      </c>
    </row>
    <row r="15" spans="1:12" s="3" customFormat="1" ht="30" customHeight="1">
      <c r="A15" s="9" t="s">
        <v>22</v>
      </c>
      <c r="B15" s="10">
        <v>184</v>
      </c>
      <c r="C15" s="10">
        <v>6</v>
      </c>
      <c r="D15" s="10">
        <v>6</v>
      </c>
      <c r="E15" s="14">
        <f t="shared" si="0"/>
        <v>12</v>
      </c>
      <c r="F15" s="14">
        <f t="shared" si="1"/>
        <v>4</v>
      </c>
      <c r="G15" s="14">
        <f t="shared" si="2"/>
        <v>7</v>
      </c>
      <c r="H15" s="14">
        <f t="shared" si="3"/>
        <v>25.76</v>
      </c>
      <c r="I15" s="14">
        <f t="shared" si="4"/>
        <v>5.52</v>
      </c>
      <c r="J15" s="14">
        <f t="shared" si="5"/>
        <v>5.52</v>
      </c>
      <c r="K15" s="13">
        <f t="shared" si="6"/>
        <v>1.5</v>
      </c>
      <c r="L15" s="14">
        <f t="shared" si="7"/>
        <v>1.5333333333333334</v>
      </c>
    </row>
    <row r="16" spans="1:12" s="18" customFormat="1" ht="30" customHeight="1">
      <c r="A16" s="15" t="s">
        <v>26</v>
      </c>
      <c r="B16" s="16">
        <v>187</v>
      </c>
      <c r="C16" s="19" t="s">
        <v>27</v>
      </c>
      <c r="D16" s="16">
        <v>6</v>
      </c>
      <c r="E16" s="17">
        <v>9</v>
      </c>
      <c r="F16" s="17">
        <v>5</v>
      </c>
      <c r="G16" s="17">
        <v>6</v>
      </c>
      <c r="H16" s="17">
        <v>26</v>
      </c>
      <c r="I16" s="20" t="s">
        <v>27</v>
      </c>
      <c r="J16" s="20" t="s">
        <v>27</v>
      </c>
      <c r="K16" s="21" t="s">
        <v>27</v>
      </c>
      <c r="L16" s="20" t="s">
        <v>27</v>
      </c>
    </row>
    <row r="17" spans="1:251" s="4" customFormat="1" ht="27" customHeight="1">
      <c r="A17" s="7" t="s">
        <v>23</v>
      </c>
      <c r="B17" s="11">
        <f>SUM(B4:B16)</f>
        <v>14070</v>
      </c>
      <c r="C17" s="11">
        <f>SUM(C4:C15)</f>
        <v>463</v>
      </c>
      <c r="D17" s="12">
        <f aca="true" t="shared" si="8" ref="D17:J17">SUM(D4:D16)</f>
        <v>469</v>
      </c>
      <c r="E17" s="13">
        <f t="shared" si="8"/>
        <v>935</v>
      </c>
      <c r="F17" s="13">
        <f t="shared" si="8"/>
        <v>248.5</v>
      </c>
      <c r="G17" s="13">
        <f t="shared" si="8"/>
        <v>481</v>
      </c>
      <c r="H17" s="13">
        <f t="shared" si="8"/>
        <v>1969.6200000000001</v>
      </c>
      <c r="I17" s="13">
        <f t="shared" si="8"/>
        <v>416.49</v>
      </c>
      <c r="J17" s="13">
        <f t="shared" si="8"/>
        <v>416.49</v>
      </c>
      <c r="K17" s="13">
        <f>SUM(K4:K15)</f>
        <v>115.75</v>
      </c>
      <c r="L17" s="13">
        <f>SUM(L4:L16)</f>
        <v>115.69166666666665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</sheetData>
  <sheetProtection/>
  <mergeCells count="13"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 verticalCentered="1"/>
  <pageMargins left="0.03888888888888889" right="0.03888888888888889" top="0.2" bottom="0.3145833333333333" header="0.4722222222222222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xauat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Sky123.Org</cp:lastModifiedBy>
  <cp:lastPrinted>2014-09-16T06:53:14Z</cp:lastPrinted>
  <dcterms:created xsi:type="dcterms:W3CDTF">2006-08-15T07:40:15Z</dcterms:created>
  <dcterms:modified xsi:type="dcterms:W3CDTF">2014-09-22T02:17:56Z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2052-9.1.0.4039</vt:lpwstr>
  </property>
</Properties>
</file>